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S:\Salaires\circulaires salaires\2023\janvier\"/>
    </mc:Choice>
  </mc:AlternateContent>
  <xr:revisionPtr revIDLastSave="0" documentId="13_ncr:1_{7F713600-518E-4AE1-A84D-80A80DD1EBD5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salaires" sheetId="1" r:id="rId1"/>
  </sheets>
  <definedNames>
    <definedName name="_xlnm.Print_Area" localSheetId="0">salaires!$A$1:$I$59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H22" i="1"/>
  <c r="H23" i="1"/>
  <c r="H24" i="1"/>
  <c r="H25" i="1"/>
  <c r="H26" i="1"/>
  <c r="H27" i="1"/>
  <c r="H28" i="1"/>
  <c r="H29" i="1"/>
  <c r="H30" i="1"/>
  <c r="H31" i="1"/>
  <c r="H32" i="1"/>
  <c r="B45" i="1"/>
  <c r="C45" i="1"/>
  <c r="F45" i="1" s="1"/>
  <c r="B34" i="1"/>
  <c r="B29" i="1"/>
  <c r="B24" i="1"/>
  <c r="B49" i="1"/>
  <c r="C49" i="1"/>
  <c r="F49" i="1" s="1"/>
  <c r="H49" i="1"/>
  <c r="B50" i="1"/>
  <c r="C50" i="1" s="1"/>
  <c r="B51" i="1"/>
  <c r="C51" i="1"/>
  <c r="E51" i="1" s="1"/>
  <c r="G51" i="1"/>
  <c r="B46" i="1"/>
  <c r="C46" i="1"/>
  <c r="F46" i="1" s="1"/>
  <c r="B44" i="1"/>
  <c r="C44" i="1"/>
  <c r="G44" i="1" s="1"/>
  <c r="B40" i="1"/>
  <c r="C40" i="1"/>
  <c r="F40" i="1" s="1"/>
  <c r="B52" i="1"/>
  <c r="C52" i="1" s="1"/>
  <c r="B53" i="1"/>
  <c r="C53" i="1"/>
  <c r="E53" i="1" s="1"/>
  <c r="B48" i="1"/>
  <c r="C48" i="1"/>
  <c r="F48" i="1"/>
  <c r="G48" i="1"/>
  <c r="B38" i="1"/>
  <c r="C38" i="1"/>
  <c r="H38" i="1" s="1"/>
  <c r="G38" i="1"/>
  <c r="F38" i="1"/>
  <c r="B39" i="1"/>
  <c r="C39" i="1"/>
  <c r="D39" i="1" s="1"/>
  <c r="B41" i="1"/>
  <c r="C41" i="1"/>
  <c r="F41" i="1" s="1"/>
  <c r="B42" i="1"/>
  <c r="C42" i="1"/>
  <c r="E42" i="1" s="1"/>
  <c r="H42" i="1"/>
  <c r="G42" i="1"/>
  <c r="B43" i="1"/>
  <c r="C43" i="1"/>
  <c r="D43" i="1" s="1"/>
  <c r="B37" i="1"/>
  <c r="C37" i="1"/>
  <c r="D37" i="1" s="1"/>
  <c r="B36" i="1"/>
  <c r="C36" i="1"/>
  <c r="D36" i="1" s="1"/>
  <c r="B18" i="1"/>
  <c r="D18" i="1"/>
  <c r="E18" i="1"/>
  <c r="F18" i="1"/>
  <c r="G18" i="1"/>
  <c r="H18" i="1"/>
  <c r="A22" i="1"/>
  <c r="A23" i="1"/>
  <c r="A24" i="1"/>
  <c r="A25" i="1"/>
  <c r="A26" i="1"/>
  <c r="A27" i="1"/>
  <c r="A28" i="1"/>
  <c r="A29" i="1"/>
  <c r="A30" i="1"/>
  <c r="B19" i="1"/>
  <c r="B21" i="1"/>
  <c r="B23" i="1"/>
  <c r="B28" i="1"/>
  <c r="B30" i="1"/>
  <c r="B26" i="1"/>
  <c r="D48" i="1"/>
  <c r="B32" i="1"/>
  <c r="H21" i="1"/>
  <c r="B27" i="1"/>
  <c r="G34" i="1"/>
  <c r="B25" i="1"/>
  <c r="E34" i="1"/>
  <c r="D34" i="1"/>
  <c r="F34" i="1"/>
  <c r="H34" i="1"/>
  <c r="B33" i="1"/>
  <c r="G33" i="1"/>
  <c r="E38" i="1"/>
  <c r="F42" i="1"/>
  <c r="B22" i="1"/>
  <c r="E44" i="1"/>
  <c r="F51" i="1"/>
  <c r="D42" i="1"/>
  <c r="H20" i="1"/>
  <c r="E33" i="1"/>
  <c r="D33" i="1"/>
  <c r="H19" i="1"/>
  <c r="F33" i="1"/>
  <c r="B20" i="1"/>
  <c r="B31" i="1"/>
  <c r="E36" i="1"/>
  <c r="F36" i="1"/>
  <c r="G36" i="1"/>
  <c r="G39" i="1"/>
  <c r="F39" i="1"/>
  <c r="E39" i="1"/>
  <c r="H41" i="1"/>
  <c r="H53" i="1"/>
  <c r="G53" i="1"/>
  <c r="G46" i="1"/>
  <c r="E46" i="1"/>
  <c r="D46" i="1"/>
  <c r="E43" i="1"/>
  <c r="F43" i="1"/>
  <c r="H43" i="1"/>
  <c r="G43" i="1"/>
  <c r="G40" i="1"/>
  <c r="D40" i="1"/>
  <c r="E40" i="1"/>
  <c r="E45" i="1"/>
  <c r="G45" i="1"/>
  <c r="D45" i="1"/>
  <c r="H45" i="1"/>
  <c r="H48" i="1"/>
  <c r="H51" i="1"/>
  <c r="G49" i="1"/>
  <c r="D44" i="1"/>
  <c r="D49" i="1"/>
  <c r="E49" i="1"/>
  <c r="E48" i="1"/>
  <c r="D50" i="1" l="1"/>
  <c r="F50" i="1"/>
  <c r="G50" i="1"/>
  <c r="H50" i="1"/>
  <c r="E50" i="1"/>
  <c r="E52" i="1"/>
  <c r="G52" i="1"/>
  <c r="F52" i="1"/>
  <c r="D52" i="1"/>
  <c r="H52" i="1"/>
  <c r="F37" i="1"/>
  <c r="F53" i="1"/>
  <c r="D51" i="1"/>
  <c r="G41" i="1"/>
  <c r="D41" i="1"/>
  <c r="H44" i="1"/>
  <c r="H37" i="1"/>
  <c r="H40" i="1"/>
  <c r="D53" i="1"/>
  <c r="E41" i="1"/>
  <c r="H36" i="1"/>
  <c r="F44" i="1"/>
  <c r="E37" i="1"/>
  <c r="D38" i="1"/>
  <c r="H46" i="1"/>
  <c r="H39" i="1"/>
  <c r="G37" i="1"/>
</calcChain>
</file>

<file path=xl/sharedStrings.xml><?xml version="1.0" encoding="utf-8"?>
<sst xmlns="http://schemas.openxmlformats.org/spreadsheetml/2006/main" count="19" uniqueCount="19">
  <si>
    <t>Valeur du point</t>
  </si>
  <si>
    <t>Coefficients</t>
  </si>
  <si>
    <t>Rémunération Horaire</t>
  </si>
  <si>
    <t>Rémunération Mensuelle Minimale</t>
  </si>
  <si>
    <t>de 3 à 6 ans</t>
  </si>
  <si>
    <t>de 6 à 9 ans</t>
  </si>
  <si>
    <t>de 9 à 12 ans</t>
  </si>
  <si>
    <t>de 12 à 15 ans</t>
  </si>
  <si>
    <t>(151,67 h)</t>
  </si>
  <si>
    <t>Grille 35 heures + Prime d'ancienneté</t>
  </si>
  <si>
    <t>après 15 ans</t>
  </si>
  <si>
    <t>Primes d'ancienneté pour 35 heures par semaine</t>
  </si>
  <si>
    <t>* Coefficient 330 = Assimilés aux Cadres pour la retraite et la prévoyance</t>
  </si>
  <si>
    <t>TABLEAU 1</t>
  </si>
  <si>
    <t xml:space="preserve">accord collectif national étendu du 7 juin 2022 </t>
  </si>
  <si>
    <t>Salaires au 1er janvier 2023 en Pharmacie d'Officine</t>
  </si>
  <si>
    <t xml:space="preserve">S.M.I.C. horaire au 1er janvier 2023 : 11,27 € </t>
  </si>
  <si>
    <t>Plafond de la Sécurité Sociale pour 2023 : 3 666 €</t>
  </si>
  <si>
    <t>SMIC Mensuel au 1er janvier 2023 : 1 709,28 €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</si>
</sst>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"/>
    <numFmt numFmtId="165" formatCode="#,##0.000"/>
    <numFmt numFmtId="166" formatCode="0.000"/>
    <numFmt numFmtId="167" formatCode="#,##0.000\ &quot;€&quot;"/>
  </numFmts>
  <fonts count="13">
    <font>
      <sz val="10"/>
      <name val="Geneva"/>
    </font>
    <font>
      <b/>
      <sz val="10"/>
      <name val="Geneva"/>
    </font>
    <font>
      <sz val="10"/>
      <name val="Geneva"/>
    </font>
    <font>
      <b/>
      <sz val="12"/>
      <name val="Geneva"/>
    </font>
    <font>
      <b/>
      <sz val="14"/>
      <name val="Geneva"/>
    </font>
    <font>
      <sz val="14"/>
      <name val="Geneva"/>
    </font>
    <font>
      <sz val="8"/>
      <name val="Geneva"/>
    </font>
    <font>
      <b/>
      <sz val="8"/>
      <name val="Geneva"/>
    </font>
    <font>
      <i/>
      <sz val="14"/>
      <name val="Geneva"/>
    </font>
    <font>
      <b/>
      <i/>
      <sz val="12"/>
      <name val="Geneva"/>
    </font>
    <font>
      <i/>
      <sz val="12"/>
      <name val="Geneva"/>
    </font>
    <font>
      <sz val="10"/>
      <color rgb="FFFF0000"/>
      <name val="Geneva"/>
    </font>
    <font>
      <b/>
      <sz val="10"/>
      <color rgb="FFFF0000"/>
      <name val="Geneva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1" fillId="0" borderId="1" xfId="0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Continuous"/>
    </xf>
    <xf numFmtId="4" fontId="5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1" fillId="2" borderId="0" xfId="0" applyFont="1" applyFill="1"/>
    <xf numFmtId="4" fontId="2" fillId="2" borderId="0" xfId="0" applyNumberFormat="1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4" fontId="2" fillId="0" borderId="0" xfId="0" applyNumberFormat="1" applyFont="1"/>
    <xf numFmtId="0" fontId="2" fillId="0" borderId="0" xfId="0" applyFont="1"/>
    <xf numFmtId="165" fontId="0" fillId="0" borderId="11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11" xfId="0" applyNumberFormat="1" applyBorder="1"/>
    <xf numFmtId="165" fontId="0" fillId="0" borderId="0" xfId="0" applyNumberFormat="1"/>
    <xf numFmtId="165" fontId="0" fillId="0" borderId="5" xfId="0" applyNumberFormat="1" applyBorder="1"/>
    <xf numFmtId="165" fontId="0" fillId="0" borderId="12" xfId="0" applyNumberFormat="1" applyBorder="1"/>
    <xf numFmtId="165" fontId="0" fillId="0" borderId="6" xfId="0" applyNumberFormat="1" applyBorder="1"/>
    <xf numFmtId="164" fontId="0" fillId="0" borderId="0" xfId="0" applyNumberFormat="1" applyAlignment="1">
      <alignment horizontal="center"/>
    </xf>
    <xf numFmtId="165" fontId="0" fillId="0" borderId="10" xfId="0" applyNumberFormat="1" applyBorder="1"/>
    <xf numFmtId="165" fontId="0" fillId="0" borderId="4" xfId="0" applyNumberFormat="1" applyBorder="1"/>
    <xf numFmtId="167" fontId="3" fillId="0" borderId="0" xfId="0" applyNumberFormat="1" applyFont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4" fontId="0" fillId="0" borderId="7" xfId="0" applyNumberFormat="1" applyBorder="1" applyAlignment="1">
      <alignment horizontal="center"/>
    </xf>
    <xf numFmtId="4" fontId="8" fillId="0" borderId="8" xfId="0" applyNumberFormat="1" applyFont="1" applyBorder="1" applyAlignment="1">
      <alignment horizontal="center"/>
    </xf>
    <xf numFmtId="0" fontId="0" fillId="0" borderId="9" xfId="0" applyBorder="1"/>
    <xf numFmtId="165" fontId="2" fillId="0" borderId="2" xfId="0" applyNumberFormat="1" applyFont="1" applyBorder="1" applyAlignment="1">
      <alignment horizontal="center"/>
    </xf>
    <xf numFmtId="165" fontId="2" fillId="0" borderId="1" xfId="0" applyNumberFormat="1" applyFont="1" applyBorder="1"/>
    <xf numFmtId="165" fontId="2" fillId="0" borderId="2" xfId="0" applyNumberFormat="1" applyFont="1" applyBorder="1"/>
    <xf numFmtId="165" fontId="2" fillId="0" borderId="3" xfId="0" applyNumberFormat="1" applyFont="1" applyBorder="1"/>
    <xf numFmtId="0" fontId="1" fillId="0" borderId="8" xfId="0" applyFon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165" fontId="0" fillId="0" borderId="8" xfId="0" applyNumberFormat="1" applyBorder="1"/>
    <xf numFmtId="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" fontId="11" fillId="0" borderId="0" xfId="0" applyNumberFormat="1" applyFont="1" applyAlignment="1">
      <alignment horizontal="left"/>
    </xf>
    <xf numFmtId="0" fontId="1" fillId="2" borderId="10" xfId="0" applyFon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4" fontId="0" fillId="2" borderId="13" xfId="0" applyNumberFormat="1" applyFill="1" applyBorder="1" applyAlignment="1">
      <alignment horizontal="center"/>
    </xf>
    <xf numFmtId="165" fontId="0" fillId="2" borderId="10" xfId="0" applyNumberFormat="1" applyFill="1" applyBorder="1"/>
    <xf numFmtId="165" fontId="0" fillId="2" borderId="11" xfId="0" applyNumberFormat="1" applyFill="1" applyBorder="1"/>
    <xf numFmtId="165" fontId="0" fillId="2" borderId="12" xfId="0" applyNumberFormat="1" applyFill="1" applyBorder="1"/>
    <xf numFmtId="4" fontId="11" fillId="0" borderId="13" xfId="0" applyNumberFormat="1" applyFont="1" applyBorder="1" applyAlignment="1">
      <alignment horizontal="center"/>
    </xf>
    <xf numFmtId="165" fontId="11" fillId="0" borderId="11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65" fontId="11" fillId="0" borderId="10" xfId="0" applyNumberFormat="1" applyFont="1" applyBorder="1"/>
    <xf numFmtId="165" fontId="11" fillId="0" borderId="11" xfId="0" applyNumberFormat="1" applyFont="1" applyBorder="1"/>
    <xf numFmtId="165" fontId="11" fillId="0" borderId="12" xfId="0" applyNumberFormat="1" applyFont="1" applyBorder="1"/>
    <xf numFmtId="17" fontId="10" fillId="0" borderId="16" xfId="0" applyNumberFormat="1" applyFont="1" applyBorder="1" applyAlignment="1">
      <alignment horizontal="center" vertical="center"/>
    </xf>
    <xf numFmtId="17" fontId="9" fillId="0" borderId="17" xfId="0" applyNumberFormat="1" applyFont="1" applyBorder="1" applyAlignment="1">
      <alignment horizontal="center" vertical="center"/>
    </xf>
    <xf numFmtId="17" fontId="9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6"/>
  <sheetViews>
    <sheetView tabSelected="1" view="pageBreakPreview" topLeftCell="A9" zoomScaleNormal="100" zoomScaleSheetLayoutView="100" workbookViewId="0">
      <pane xSplit="13788" topLeftCell="IV1"/>
      <selection activeCell="H33" sqref="H33"/>
      <selection pane="topRight" activeCell="IV23" sqref="IV23"/>
    </sheetView>
  </sheetViews>
  <sheetFormatPr baseColWidth="10" defaultRowHeight="13.2"/>
  <cols>
    <col min="1" max="1" width="11.5546875" style="1" customWidth="1"/>
    <col min="2" max="2" width="14.44140625" style="4" customWidth="1"/>
    <col min="3" max="3" width="14.33203125" style="4" customWidth="1"/>
    <col min="4" max="5" width="11.109375" customWidth="1"/>
    <col min="6" max="6" width="12.109375" bestFit="1" customWidth="1"/>
    <col min="7" max="7" width="13.109375" bestFit="1" customWidth="1"/>
    <col min="8" max="8" width="12.33203125" bestFit="1" customWidth="1"/>
    <col min="9" max="9" width="15" customWidth="1"/>
  </cols>
  <sheetData>
    <row r="1" spans="1:9" ht="13.8" thickBot="1"/>
    <row r="2" spans="1:9" ht="19.2" thickTop="1" thickBot="1">
      <c r="B2" s="60"/>
      <c r="C2" s="61" t="s">
        <v>13</v>
      </c>
      <c r="D2" s="62"/>
    </row>
    <row r="3" spans="1:9" ht="13.8" thickTop="1"/>
    <row r="4" spans="1:9" ht="13.8" thickBot="1"/>
    <row r="5" spans="1:9" ht="24" customHeight="1" thickTop="1">
      <c r="A5" s="89" t="s">
        <v>15</v>
      </c>
      <c r="B5" s="90"/>
      <c r="C5" s="90"/>
      <c r="D5" s="90"/>
      <c r="E5" s="90"/>
      <c r="F5" s="90"/>
      <c r="G5" s="90"/>
      <c r="H5" s="90"/>
      <c r="I5" s="91"/>
    </row>
    <row r="6" spans="1:9" s="30" customFormat="1" ht="14.25" customHeight="1">
      <c r="A6" s="92" t="s">
        <v>9</v>
      </c>
      <c r="B6" s="93"/>
      <c r="C6" s="93"/>
      <c r="D6" s="93"/>
      <c r="E6" s="93"/>
      <c r="F6" s="93"/>
      <c r="G6" s="93"/>
      <c r="H6" s="93"/>
      <c r="I6" s="94"/>
    </row>
    <row r="7" spans="1:9" s="7" customFormat="1" ht="24" customHeight="1" thickBot="1">
      <c r="A7" s="86" t="s">
        <v>14</v>
      </c>
      <c r="B7" s="87"/>
      <c r="C7" s="87"/>
      <c r="D7" s="87"/>
      <c r="E7" s="87"/>
      <c r="F7" s="87"/>
      <c r="G7" s="87"/>
      <c r="H7" s="87"/>
      <c r="I7" s="88"/>
    </row>
    <row r="8" spans="1:9" ht="0.75" hidden="1" customHeight="1" thickTop="1">
      <c r="A8" s="5"/>
      <c r="B8" s="6"/>
      <c r="C8" s="32"/>
      <c r="D8" s="31"/>
      <c r="E8" s="31"/>
      <c r="F8" s="31"/>
      <c r="G8" s="31"/>
      <c r="H8" s="31"/>
    </row>
    <row r="9" spans="1:9" ht="22.5" customHeight="1" thickTop="1">
      <c r="A9" s="5" t="s">
        <v>16</v>
      </c>
      <c r="B9" s="6"/>
      <c r="C9" s="32"/>
      <c r="D9" s="31"/>
      <c r="E9" s="31"/>
      <c r="F9" s="31"/>
      <c r="G9" s="31"/>
      <c r="H9" s="31"/>
    </row>
    <row r="10" spans="1:9" ht="24" customHeight="1">
      <c r="A10" s="5" t="s">
        <v>17</v>
      </c>
      <c r="B10" s="6"/>
      <c r="C10" s="32"/>
      <c r="D10" s="31"/>
      <c r="E10" s="31"/>
      <c r="F10" s="31"/>
      <c r="G10" s="31"/>
      <c r="H10" s="31"/>
    </row>
    <row r="11" spans="1:9" ht="23.4" customHeight="1">
      <c r="A11" s="5" t="s">
        <v>18</v>
      </c>
      <c r="B11" s="6"/>
      <c r="C11" s="32"/>
      <c r="D11" s="31"/>
      <c r="E11" s="31"/>
      <c r="F11" s="31"/>
      <c r="G11" s="31"/>
      <c r="H11" s="31"/>
    </row>
    <row r="12" spans="1:9" ht="19.95" customHeight="1">
      <c r="A12" s="5" t="s">
        <v>0</v>
      </c>
      <c r="B12" s="52"/>
      <c r="C12" s="52">
        <v>4.9189999999999996</v>
      </c>
    </row>
    <row r="13" spans="1:9" ht="3" customHeight="1" thickBot="1">
      <c r="A13" s="5"/>
      <c r="B13" s="33">
        <v>4.9189999999999996</v>
      </c>
      <c r="C13" s="49">
        <v>5.3807999999999998</v>
      </c>
    </row>
    <row r="14" spans="1:9" s="7" customFormat="1" ht="22.95" customHeight="1" thickTop="1" thickBot="1">
      <c r="A14" s="17"/>
      <c r="B14" s="18"/>
      <c r="C14" s="19"/>
      <c r="D14" s="14" t="s">
        <v>11</v>
      </c>
      <c r="E14" s="15"/>
      <c r="F14" s="15"/>
      <c r="G14" s="15"/>
      <c r="H14" s="16"/>
    </row>
    <row r="15" spans="1:9" s="2" customFormat="1" ht="43.2" customHeight="1" thickTop="1">
      <c r="A15" s="20" t="s">
        <v>1</v>
      </c>
      <c r="B15" s="21" t="s">
        <v>2</v>
      </c>
      <c r="C15" s="22" t="s">
        <v>3</v>
      </c>
      <c r="D15" s="8" t="s">
        <v>4</v>
      </c>
      <c r="E15" s="9" t="s">
        <v>5</v>
      </c>
      <c r="F15" s="9" t="s">
        <v>6</v>
      </c>
      <c r="G15" s="9" t="s">
        <v>7</v>
      </c>
      <c r="H15" s="10" t="s">
        <v>10</v>
      </c>
    </row>
    <row r="16" spans="1:9" s="2" customFormat="1" ht="16.2" customHeight="1" thickBot="1">
      <c r="A16" s="23"/>
      <c r="B16" s="24"/>
      <c r="C16" s="25" t="s">
        <v>8</v>
      </c>
      <c r="D16" s="11">
        <v>0.03</v>
      </c>
      <c r="E16" s="12">
        <v>0.06</v>
      </c>
      <c r="F16" s="12">
        <v>0.09</v>
      </c>
      <c r="G16" s="12">
        <v>0.12</v>
      </c>
      <c r="H16" s="13">
        <v>0.15</v>
      </c>
    </row>
    <row r="17" spans="1:12" ht="19.5" customHeight="1" thickTop="1">
      <c r="A17" s="26"/>
      <c r="B17" s="55"/>
      <c r="C17" s="56"/>
      <c r="D17" s="57"/>
      <c r="E17" s="58"/>
      <c r="F17" s="58"/>
      <c r="G17" s="58"/>
      <c r="H17" s="59"/>
      <c r="I17" s="3"/>
      <c r="J17" s="3"/>
      <c r="K17" s="3"/>
      <c r="L17" s="3"/>
    </row>
    <row r="18" spans="1:12" s="41" customFormat="1">
      <c r="A18" s="82">
        <v>100</v>
      </c>
      <c r="B18" s="81">
        <f>SUM(C18/151.67)</f>
        <v>11.269730335597021</v>
      </c>
      <c r="C18" s="80">
        <v>1709.28</v>
      </c>
      <c r="D18" s="83">
        <f t="shared" ref="D18:D34" si="0">SUM(C18*$D$16)</f>
        <v>51.278399999999998</v>
      </c>
      <c r="E18" s="84">
        <f t="shared" ref="E18:E34" si="1">SUM(C18*$E$16)</f>
        <v>102.5568</v>
      </c>
      <c r="F18" s="84">
        <f t="shared" ref="F18:F34" si="2">SUM(C18*$F$16)</f>
        <v>153.83519999999999</v>
      </c>
      <c r="G18" s="84">
        <f t="shared" ref="G18:G34" si="3">SUM(C18*$G$16)</f>
        <v>205.11359999999999</v>
      </c>
      <c r="H18" s="85">
        <f t="shared" ref="H18:H34" si="4">SUM(C18*$H$16)</f>
        <v>256.392</v>
      </c>
      <c r="I18" s="40"/>
      <c r="J18" s="40"/>
      <c r="K18" s="40"/>
      <c r="L18" s="40"/>
    </row>
    <row r="19" spans="1:12">
      <c r="A19" s="82">
        <v>115</v>
      </c>
      <c r="B19" s="81">
        <f t="shared" ref="B19:B34" si="5">SUM(C19/151.67)</f>
        <v>11.269730335597021</v>
      </c>
      <c r="C19" s="80">
        <v>1709.28</v>
      </c>
      <c r="D19" s="83">
        <f t="shared" si="0"/>
        <v>51.278399999999998</v>
      </c>
      <c r="E19" s="84">
        <f t="shared" si="1"/>
        <v>102.5568</v>
      </c>
      <c r="F19" s="84">
        <f t="shared" si="2"/>
        <v>153.83519999999999</v>
      </c>
      <c r="G19" s="84">
        <f t="shared" si="3"/>
        <v>205.11359999999999</v>
      </c>
      <c r="H19" s="85">
        <f t="shared" si="4"/>
        <v>256.392</v>
      </c>
      <c r="I19" s="3"/>
      <c r="J19" s="3"/>
      <c r="K19" s="3"/>
      <c r="L19" s="3"/>
    </row>
    <row r="20" spans="1:12">
      <c r="A20" s="82">
        <v>125</v>
      </c>
      <c r="B20" s="81">
        <f t="shared" si="5"/>
        <v>11.269730335597021</v>
      </c>
      <c r="C20" s="80">
        <v>1709.28</v>
      </c>
      <c r="D20" s="83">
        <f t="shared" si="0"/>
        <v>51.278399999999998</v>
      </c>
      <c r="E20" s="84">
        <f t="shared" si="1"/>
        <v>102.5568</v>
      </c>
      <c r="F20" s="84">
        <f t="shared" si="2"/>
        <v>153.83519999999999</v>
      </c>
      <c r="G20" s="84">
        <f t="shared" si="3"/>
        <v>205.11359999999999</v>
      </c>
      <c r="H20" s="85">
        <f t="shared" si="4"/>
        <v>256.392</v>
      </c>
      <c r="I20" s="3"/>
      <c r="J20" s="3"/>
      <c r="K20" s="3"/>
      <c r="L20" s="3"/>
    </row>
    <row r="21" spans="1:12">
      <c r="A21" s="82">
        <v>130</v>
      </c>
      <c r="B21" s="81">
        <f t="shared" si="5"/>
        <v>11.269730335597021</v>
      </c>
      <c r="C21" s="80">
        <v>1709.28</v>
      </c>
      <c r="D21" s="83">
        <f t="shared" si="0"/>
        <v>51.278399999999998</v>
      </c>
      <c r="E21" s="84">
        <f t="shared" si="1"/>
        <v>102.5568</v>
      </c>
      <c r="F21" s="84">
        <f t="shared" si="2"/>
        <v>153.83519999999999</v>
      </c>
      <c r="G21" s="84">
        <f t="shared" si="3"/>
        <v>205.11359999999999</v>
      </c>
      <c r="H21" s="85">
        <f t="shared" si="4"/>
        <v>256.392</v>
      </c>
      <c r="I21" s="3"/>
      <c r="J21" s="3"/>
      <c r="K21" s="3"/>
      <c r="L21" s="3"/>
    </row>
    <row r="22" spans="1:12">
      <c r="A22" s="82">
        <f t="shared" ref="A22:A30" si="6">SUM(A21+5)</f>
        <v>135</v>
      </c>
      <c r="B22" s="81">
        <f t="shared" si="5"/>
        <v>11.269730335597021</v>
      </c>
      <c r="C22" s="80">
        <v>1709.28</v>
      </c>
      <c r="D22" s="83">
        <f t="shared" si="0"/>
        <v>51.278399999999998</v>
      </c>
      <c r="E22" s="84">
        <f t="shared" si="1"/>
        <v>102.5568</v>
      </c>
      <c r="F22" s="84">
        <f t="shared" si="2"/>
        <v>153.83519999999999</v>
      </c>
      <c r="G22" s="84">
        <f t="shared" si="3"/>
        <v>205.11359999999999</v>
      </c>
      <c r="H22" s="85">
        <f t="shared" si="4"/>
        <v>256.392</v>
      </c>
      <c r="I22" s="3"/>
      <c r="J22" s="3"/>
      <c r="K22" s="3"/>
      <c r="L22" s="3"/>
    </row>
    <row r="23" spans="1:12">
      <c r="A23" s="82">
        <f t="shared" si="6"/>
        <v>140</v>
      </c>
      <c r="B23" s="81">
        <f t="shared" si="5"/>
        <v>11.269730335597021</v>
      </c>
      <c r="C23" s="80">
        <v>1709.28</v>
      </c>
      <c r="D23" s="83">
        <f t="shared" si="0"/>
        <v>51.278399999999998</v>
      </c>
      <c r="E23" s="84">
        <f t="shared" si="1"/>
        <v>102.5568</v>
      </c>
      <c r="F23" s="84">
        <f t="shared" si="2"/>
        <v>153.83519999999999</v>
      </c>
      <c r="G23" s="84">
        <f t="shared" si="3"/>
        <v>205.11359999999999</v>
      </c>
      <c r="H23" s="85">
        <f t="shared" si="4"/>
        <v>256.392</v>
      </c>
      <c r="I23" s="3"/>
      <c r="J23" s="3"/>
      <c r="K23" s="3"/>
      <c r="L23" s="3"/>
    </row>
    <row r="24" spans="1:12">
      <c r="A24" s="82">
        <f t="shared" si="6"/>
        <v>145</v>
      </c>
      <c r="B24" s="81">
        <f t="shared" si="5"/>
        <v>11.269730335597021</v>
      </c>
      <c r="C24" s="80">
        <v>1709.28</v>
      </c>
      <c r="D24" s="83">
        <f t="shared" si="0"/>
        <v>51.278399999999998</v>
      </c>
      <c r="E24" s="84">
        <f t="shared" si="1"/>
        <v>102.5568</v>
      </c>
      <c r="F24" s="84">
        <f t="shared" si="2"/>
        <v>153.83519999999999</v>
      </c>
      <c r="G24" s="84">
        <f t="shared" si="3"/>
        <v>205.11359999999999</v>
      </c>
      <c r="H24" s="85">
        <f t="shared" si="4"/>
        <v>256.392</v>
      </c>
      <c r="I24" s="3"/>
      <c r="J24" s="3"/>
      <c r="K24" s="3"/>
      <c r="L24" s="3"/>
    </row>
    <row r="25" spans="1:12">
      <c r="A25" s="82">
        <f t="shared" si="6"/>
        <v>150</v>
      </c>
      <c r="B25" s="81">
        <f t="shared" si="5"/>
        <v>11.269730335597021</v>
      </c>
      <c r="C25" s="80">
        <v>1709.28</v>
      </c>
      <c r="D25" s="83">
        <f t="shared" si="0"/>
        <v>51.278399999999998</v>
      </c>
      <c r="E25" s="84">
        <f t="shared" si="1"/>
        <v>102.5568</v>
      </c>
      <c r="F25" s="84">
        <f t="shared" si="2"/>
        <v>153.83519999999999</v>
      </c>
      <c r="G25" s="84">
        <f t="shared" si="3"/>
        <v>205.11359999999999</v>
      </c>
      <c r="H25" s="85">
        <f t="shared" si="4"/>
        <v>256.392</v>
      </c>
      <c r="I25" s="3"/>
      <c r="J25" s="3"/>
      <c r="K25" s="3"/>
      <c r="L25" s="3"/>
    </row>
    <row r="26" spans="1:12">
      <c r="A26" s="82">
        <f t="shared" si="6"/>
        <v>155</v>
      </c>
      <c r="B26" s="81">
        <f t="shared" si="5"/>
        <v>11.269730335597021</v>
      </c>
      <c r="C26" s="80">
        <v>1709.28</v>
      </c>
      <c r="D26" s="83">
        <f t="shared" si="0"/>
        <v>51.278399999999998</v>
      </c>
      <c r="E26" s="84">
        <f t="shared" si="1"/>
        <v>102.5568</v>
      </c>
      <c r="F26" s="84">
        <f t="shared" si="2"/>
        <v>153.83519999999999</v>
      </c>
      <c r="G26" s="84">
        <f t="shared" si="3"/>
        <v>205.11359999999999</v>
      </c>
      <c r="H26" s="85">
        <f t="shared" si="4"/>
        <v>256.392</v>
      </c>
      <c r="I26" s="3"/>
      <c r="J26" s="3"/>
      <c r="K26" s="3"/>
      <c r="L26" s="3"/>
    </row>
    <row r="27" spans="1:12">
      <c r="A27" s="82">
        <f t="shared" si="6"/>
        <v>160</v>
      </c>
      <c r="B27" s="81">
        <f t="shared" si="5"/>
        <v>11.269730335597021</v>
      </c>
      <c r="C27" s="80">
        <v>1709.28</v>
      </c>
      <c r="D27" s="83">
        <f t="shared" si="0"/>
        <v>51.278399999999998</v>
      </c>
      <c r="E27" s="84">
        <f t="shared" si="1"/>
        <v>102.5568</v>
      </c>
      <c r="F27" s="84">
        <f t="shared" si="2"/>
        <v>153.83519999999999</v>
      </c>
      <c r="G27" s="84">
        <f t="shared" si="3"/>
        <v>205.11359999999999</v>
      </c>
      <c r="H27" s="85">
        <f t="shared" si="4"/>
        <v>256.392</v>
      </c>
      <c r="I27" s="3"/>
      <c r="J27" s="3"/>
      <c r="K27" s="3"/>
      <c r="L27" s="3"/>
    </row>
    <row r="28" spans="1:12">
      <c r="A28" s="82">
        <f t="shared" si="6"/>
        <v>165</v>
      </c>
      <c r="B28" s="81">
        <f t="shared" si="5"/>
        <v>11.269730335597021</v>
      </c>
      <c r="C28" s="80">
        <v>1709.28</v>
      </c>
      <c r="D28" s="83">
        <f t="shared" si="0"/>
        <v>51.278399999999998</v>
      </c>
      <c r="E28" s="84">
        <f t="shared" si="1"/>
        <v>102.5568</v>
      </c>
      <c r="F28" s="84">
        <f t="shared" si="2"/>
        <v>153.83519999999999</v>
      </c>
      <c r="G28" s="84">
        <f t="shared" si="3"/>
        <v>205.11359999999999</v>
      </c>
      <c r="H28" s="85">
        <f t="shared" si="4"/>
        <v>256.392</v>
      </c>
      <c r="I28" s="3"/>
      <c r="J28" s="3"/>
      <c r="K28" s="3"/>
      <c r="L28" s="3"/>
    </row>
    <row r="29" spans="1:12">
      <c r="A29" s="82">
        <f t="shared" si="6"/>
        <v>170</v>
      </c>
      <c r="B29" s="81">
        <f t="shared" si="5"/>
        <v>11.269730335597021</v>
      </c>
      <c r="C29" s="80">
        <v>1709.28</v>
      </c>
      <c r="D29" s="83">
        <f t="shared" si="0"/>
        <v>51.278399999999998</v>
      </c>
      <c r="E29" s="84">
        <f t="shared" si="1"/>
        <v>102.5568</v>
      </c>
      <c r="F29" s="84">
        <f t="shared" si="2"/>
        <v>153.83519999999999</v>
      </c>
      <c r="G29" s="84">
        <f t="shared" si="3"/>
        <v>205.11359999999999</v>
      </c>
      <c r="H29" s="85">
        <f t="shared" si="4"/>
        <v>256.392</v>
      </c>
      <c r="I29" s="3"/>
      <c r="J29" s="3"/>
      <c r="K29" s="3"/>
      <c r="L29" s="3"/>
    </row>
    <row r="30" spans="1:12">
      <c r="A30" s="82">
        <f t="shared" si="6"/>
        <v>175</v>
      </c>
      <c r="B30" s="81">
        <f t="shared" si="5"/>
        <v>11.269730335597021</v>
      </c>
      <c r="C30" s="80">
        <v>1709.28</v>
      </c>
      <c r="D30" s="83">
        <f t="shared" si="0"/>
        <v>51.278399999999998</v>
      </c>
      <c r="E30" s="84">
        <f t="shared" si="1"/>
        <v>102.5568</v>
      </c>
      <c r="F30" s="84">
        <f t="shared" si="2"/>
        <v>153.83519999999999</v>
      </c>
      <c r="G30" s="84">
        <f t="shared" si="3"/>
        <v>205.11359999999999</v>
      </c>
      <c r="H30" s="85">
        <f t="shared" si="4"/>
        <v>256.392</v>
      </c>
      <c r="I30" s="3"/>
      <c r="J30" s="3"/>
      <c r="K30" s="3"/>
      <c r="L30" s="3"/>
    </row>
    <row r="31" spans="1:12">
      <c r="A31" s="82">
        <v>190</v>
      </c>
      <c r="B31" s="81">
        <f t="shared" si="5"/>
        <v>11.269730335597021</v>
      </c>
      <c r="C31" s="80">
        <v>1709.28</v>
      </c>
      <c r="D31" s="83">
        <f t="shared" si="0"/>
        <v>51.278399999999998</v>
      </c>
      <c r="E31" s="84">
        <f t="shared" si="1"/>
        <v>102.5568</v>
      </c>
      <c r="F31" s="84">
        <f t="shared" si="2"/>
        <v>153.83519999999999</v>
      </c>
      <c r="G31" s="84">
        <f t="shared" si="3"/>
        <v>205.11359999999999</v>
      </c>
      <c r="H31" s="85">
        <f t="shared" si="4"/>
        <v>256.392</v>
      </c>
      <c r="I31" s="3"/>
      <c r="J31" s="3"/>
      <c r="K31" s="3"/>
      <c r="L31" s="3"/>
    </row>
    <row r="32" spans="1:12">
      <c r="A32" s="82">
        <v>200</v>
      </c>
      <c r="B32" s="81">
        <f t="shared" si="5"/>
        <v>11.269730335597021</v>
      </c>
      <c r="C32" s="80">
        <v>1709.28</v>
      </c>
      <c r="D32" s="83">
        <f t="shared" si="0"/>
        <v>51.278399999999998</v>
      </c>
      <c r="E32" s="84">
        <f t="shared" si="1"/>
        <v>102.5568</v>
      </c>
      <c r="F32" s="84">
        <f t="shared" si="2"/>
        <v>153.83519999999999</v>
      </c>
      <c r="G32" s="84">
        <f t="shared" si="3"/>
        <v>205.11359999999999</v>
      </c>
      <c r="H32" s="85">
        <f t="shared" si="4"/>
        <v>256.392</v>
      </c>
      <c r="I32" s="3"/>
      <c r="J32" s="3"/>
      <c r="K32" s="3"/>
      <c r="L32" s="3"/>
    </row>
    <row r="33" spans="1:12">
      <c r="A33" s="27">
        <v>220</v>
      </c>
      <c r="B33" s="42">
        <f t="shared" si="5"/>
        <v>11.278235643172678</v>
      </c>
      <c r="C33" s="53">
        <v>1710.57</v>
      </c>
      <c r="D33" s="50">
        <f t="shared" si="0"/>
        <v>51.317099999999996</v>
      </c>
      <c r="E33" s="44">
        <f t="shared" si="1"/>
        <v>102.63419999999999</v>
      </c>
      <c r="F33" s="44">
        <f t="shared" si="2"/>
        <v>153.95129999999997</v>
      </c>
      <c r="G33" s="44">
        <f t="shared" si="3"/>
        <v>205.26839999999999</v>
      </c>
      <c r="H33" s="47">
        <v>256.58499999999998</v>
      </c>
      <c r="I33" s="3"/>
      <c r="J33" s="3"/>
      <c r="K33" s="3"/>
      <c r="L33" s="3"/>
    </row>
    <row r="34" spans="1:12" ht="13.8" thickBot="1">
      <c r="A34" s="28">
        <v>225</v>
      </c>
      <c r="B34" s="43">
        <f t="shared" si="5"/>
        <v>11.295971517109514</v>
      </c>
      <c r="C34" s="54">
        <v>1713.26</v>
      </c>
      <c r="D34" s="51">
        <f t="shared" si="0"/>
        <v>51.397799999999997</v>
      </c>
      <c r="E34" s="46">
        <f t="shared" si="1"/>
        <v>102.79559999999999</v>
      </c>
      <c r="F34" s="46">
        <f t="shared" si="2"/>
        <v>154.1934</v>
      </c>
      <c r="G34" s="46">
        <f t="shared" si="3"/>
        <v>205.59119999999999</v>
      </c>
      <c r="H34" s="48">
        <f t="shared" si="4"/>
        <v>256.98899999999998</v>
      </c>
      <c r="I34" s="3"/>
      <c r="J34" s="3"/>
      <c r="K34" s="3"/>
      <c r="L34" s="3"/>
    </row>
    <row r="35" spans="1:12" ht="14.4" thickTop="1" thickBot="1">
      <c r="A35" s="67"/>
      <c r="B35" s="68"/>
      <c r="C35" s="69"/>
      <c r="D35" s="70"/>
      <c r="E35" s="70"/>
      <c r="F35" s="70"/>
      <c r="G35" s="70"/>
      <c r="H35" s="70"/>
      <c r="I35" s="3"/>
      <c r="J35" s="3"/>
      <c r="K35" s="3"/>
      <c r="L35" s="3"/>
    </row>
    <row r="36" spans="1:12" ht="13.8" thickTop="1">
      <c r="A36" s="26">
        <v>230</v>
      </c>
      <c r="B36" s="63">
        <f t="shared" ref="B36:B46" si="7">SUM($B$13*A36%)</f>
        <v>11.313699999999999</v>
      </c>
      <c r="C36" s="56">
        <f>SUM(B36*151.67)</f>
        <v>1715.9488789999998</v>
      </c>
      <c r="D36" s="64">
        <f t="shared" ref="D36:D46" si="8">SUM(C36*$D$16)</f>
        <v>51.478466369999992</v>
      </c>
      <c r="E36" s="65">
        <f t="shared" ref="E36:E46" si="9">SUM(C36*$E$16)</f>
        <v>102.95693273999998</v>
      </c>
      <c r="F36" s="65">
        <f t="shared" ref="F36:F46" si="10">SUM(C36*$F$16)</f>
        <v>154.43539910999996</v>
      </c>
      <c r="G36" s="65">
        <f t="shared" ref="G36:G46" si="11">SUM(C36*$G$16)</f>
        <v>205.91386547999997</v>
      </c>
      <c r="H36" s="66">
        <f t="shared" ref="H36:H46" si="12">SUM(C36*$H$16)</f>
        <v>257.39233184999995</v>
      </c>
      <c r="I36" s="3"/>
      <c r="J36" s="3"/>
      <c r="K36" s="3"/>
      <c r="L36" s="3"/>
    </row>
    <row r="37" spans="1:12">
      <c r="A37" s="27">
        <v>240</v>
      </c>
      <c r="B37" s="42">
        <f t="shared" si="7"/>
        <v>11.805599999999998</v>
      </c>
      <c r="C37" s="53">
        <f t="shared" ref="C37:C46" si="13">SUM(B37*151.67)</f>
        <v>1790.5553519999996</v>
      </c>
      <c r="D37" s="50">
        <f t="shared" si="8"/>
        <v>53.716660559999987</v>
      </c>
      <c r="E37" s="44">
        <f t="shared" si="9"/>
        <v>107.43332111999997</v>
      </c>
      <c r="F37" s="44">
        <f t="shared" si="10"/>
        <v>161.14998167999997</v>
      </c>
      <c r="G37" s="44">
        <f t="shared" si="11"/>
        <v>214.86664223999995</v>
      </c>
      <c r="H37" s="47">
        <f t="shared" si="12"/>
        <v>268.58330279999996</v>
      </c>
      <c r="I37" s="3"/>
      <c r="J37" s="3"/>
      <c r="K37" s="3"/>
      <c r="L37" s="3"/>
    </row>
    <row r="38" spans="1:12">
      <c r="A38" s="27">
        <v>250</v>
      </c>
      <c r="B38" s="42">
        <f>SUM($B$13*A38%)</f>
        <v>12.297499999999999</v>
      </c>
      <c r="C38" s="53">
        <f t="shared" si="13"/>
        <v>1865.1618249999997</v>
      </c>
      <c r="D38" s="50">
        <f t="shared" si="8"/>
        <v>55.954854749999988</v>
      </c>
      <c r="E38" s="44">
        <f>SUM(C38*$E$16)</f>
        <v>111.90970949999998</v>
      </c>
      <c r="F38" s="44">
        <f>SUM(C38*$F$16)</f>
        <v>167.86456424999997</v>
      </c>
      <c r="G38" s="44">
        <f>SUM(C38*$G$16)</f>
        <v>223.81941899999995</v>
      </c>
      <c r="H38" s="47">
        <f>SUM(C38*$H$16)</f>
        <v>279.77427374999996</v>
      </c>
      <c r="I38" s="3"/>
      <c r="J38" s="3"/>
      <c r="K38" s="3"/>
      <c r="L38" s="3"/>
    </row>
    <row r="39" spans="1:12">
      <c r="A39" s="27">
        <v>260</v>
      </c>
      <c r="B39" s="42">
        <f t="shared" si="7"/>
        <v>12.789399999999999</v>
      </c>
      <c r="C39" s="53">
        <f t="shared" si="13"/>
        <v>1939.7682979999997</v>
      </c>
      <c r="D39" s="50">
        <f t="shared" si="8"/>
        <v>58.19304893999999</v>
      </c>
      <c r="E39" s="44">
        <f t="shared" si="9"/>
        <v>116.38609787999998</v>
      </c>
      <c r="F39" s="44">
        <f t="shared" si="10"/>
        <v>174.57914681999998</v>
      </c>
      <c r="G39" s="44">
        <f t="shared" si="11"/>
        <v>232.77219575999996</v>
      </c>
      <c r="H39" s="47">
        <f t="shared" si="12"/>
        <v>290.96524469999997</v>
      </c>
      <c r="I39" s="3"/>
      <c r="J39" s="3"/>
      <c r="K39" s="3"/>
      <c r="L39" s="3"/>
    </row>
    <row r="40" spans="1:12">
      <c r="A40" s="27">
        <v>270</v>
      </c>
      <c r="B40" s="42">
        <f t="shared" si="7"/>
        <v>13.2813</v>
      </c>
      <c r="C40" s="53">
        <f t="shared" si="13"/>
        <v>2014.3747709999998</v>
      </c>
      <c r="D40" s="50">
        <f t="shared" si="8"/>
        <v>60.431243129999991</v>
      </c>
      <c r="E40" s="44">
        <f t="shared" si="9"/>
        <v>120.86248625999998</v>
      </c>
      <c r="F40" s="44">
        <f t="shared" si="10"/>
        <v>181.29372938999998</v>
      </c>
      <c r="G40" s="44">
        <f t="shared" si="11"/>
        <v>241.72497251999997</v>
      </c>
      <c r="H40" s="47">
        <f t="shared" si="12"/>
        <v>302.15621564999998</v>
      </c>
      <c r="I40" s="3"/>
      <c r="J40" s="3"/>
      <c r="K40" s="3"/>
      <c r="L40" s="3"/>
    </row>
    <row r="41" spans="1:12">
      <c r="A41" s="27">
        <v>280</v>
      </c>
      <c r="B41" s="42">
        <f t="shared" si="7"/>
        <v>13.773199999999997</v>
      </c>
      <c r="C41" s="53">
        <f t="shared" si="13"/>
        <v>2088.9812439999996</v>
      </c>
      <c r="D41" s="50">
        <f t="shared" si="8"/>
        <v>62.669437319999986</v>
      </c>
      <c r="E41" s="44">
        <f t="shared" si="9"/>
        <v>125.33887463999997</v>
      </c>
      <c r="F41" s="44">
        <f t="shared" si="10"/>
        <v>188.00831195999996</v>
      </c>
      <c r="G41" s="44">
        <f t="shared" si="11"/>
        <v>250.67774927999994</v>
      </c>
      <c r="H41" s="47">
        <f t="shared" si="12"/>
        <v>313.34718659999993</v>
      </c>
      <c r="I41" s="3"/>
      <c r="J41" s="3"/>
      <c r="K41" s="3"/>
      <c r="L41" s="3"/>
    </row>
    <row r="42" spans="1:12">
      <c r="A42" s="27">
        <v>290</v>
      </c>
      <c r="B42" s="42">
        <f t="shared" si="7"/>
        <v>14.265099999999999</v>
      </c>
      <c r="C42" s="53">
        <f t="shared" si="13"/>
        <v>2163.5877169999994</v>
      </c>
      <c r="D42" s="50">
        <f t="shared" si="8"/>
        <v>64.907631509999987</v>
      </c>
      <c r="E42" s="44">
        <f t="shared" si="9"/>
        <v>129.81526301999997</v>
      </c>
      <c r="F42" s="44">
        <f t="shared" si="10"/>
        <v>194.72289452999993</v>
      </c>
      <c r="G42" s="44">
        <f t="shared" si="11"/>
        <v>259.63052603999995</v>
      </c>
      <c r="H42" s="47">
        <f t="shared" si="12"/>
        <v>324.53815754999988</v>
      </c>
      <c r="I42" s="3"/>
      <c r="J42" s="3"/>
      <c r="K42" s="3"/>
      <c r="L42" s="3"/>
    </row>
    <row r="43" spans="1:12">
      <c r="A43" s="27">
        <v>300</v>
      </c>
      <c r="B43" s="42">
        <f t="shared" si="7"/>
        <v>14.756999999999998</v>
      </c>
      <c r="C43" s="53">
        <f t="shared" si="13"/>
        <v>2238.1941899999997</v>
      </c>
      <c r="D43" s="50">
        <f t="shared" si="8"/>
        <v>67.145825699999989</v>
      </c>
      <c r="E43" s="44">
        <f t="shared" si="9"/>
        <v>134.29165139999998</v>
      </c>
      <c r="F43" s="44">
        <f t="shared" si="10"/>
        <v>201.43747709999997</v>
      </c>
      <c r="G43" s="44">
        <f t="shared" si="11"/>
        <v>268.58330279999996</v>
      </c>
      <c r="H43" s="47">
        <f t="shared" si="12"/>
        <v>335.72912849999994</v>
      </c>
      <c r="I43" s="3"/>
      <c r="J43" s="3"/>
      <c r="K43" s="3"/>
      <c r="L43" s="3"/>
    </row>
    <row r="44" spans="1:12">
      <c r="A44" s="27">
        <v>310</v>
      </c>
      <c r="B44" s="42">
        <f t="shared" si="7"/>
        <v>15.248899999999999</v>
      </c>
      <c r="C44" s="53">
        <f t="shared" si="13"/>
        <v>2312.8006629999995</v>
      </c>
      <c r="D44" s="50">
        <f t="shared" si="8"/>
        <v>69.384019889999976</v>
      </c>
      <c r="E44" s="44">
        <f t="shared" si="9"/>
        <v>138.76803977999995</v>
      </c>
      <c r="F44" s="44">
        <f t="shared" si="10"/>
        <v>208.15205966999994</v>
      </c>
      <c r="G44" s="44">
        <f t="shared" si="11"/>
        <v>277.53607955999991</v>
      </c>
      <c r="H44" s="47">
        <f t="shared" si="12"/>
        <v>346.9200994499999</v>
      </c>
      <c r="I44" s="3"/>
      <c r="J44" s="3"/>
      <c r="K44" s="3"/>
      <c r="L44" s="3"/>
    </row>
    <row r="45" spans="1:12">
      <c r="A45" s="27">
        <v>320</v>
      </c>
      <c r="B45" s="42">
        <f t="shared" si="7"/>
        <v>15.7408</v>
      </c>
      <c r="C45" s="53">
        <f t="shared" si="13"/>
        <v>2387.4071359999998</v>
      </c>
      <c r="D45" s="50">
        <f t="shared" si="8"/>
        <v>71.622214079999992</v>
      </c>
      <c r="E45" s="44">
        <f t="shared" si="9"/>
        <v>143.24442815999998</v>
      </c>
      <c r="F45" s="44">
        <f t="shared" si="10"/>
        <v>214.86664223999998</v>
      </c>
      <c r="G45" s="44">
        <f t="shared" si="11"/>
        <v>286.48885631999997</v>
      </c>
      <c r="H45" s="47">
        <f t="shared" si="12"/>
        <v>358.11107039999996</v>
      </c>
      <c r="I45" s="3"/>
      <c r="J45" s="3"/>
      <c r="K45" s="3"/>
      <c r="L45" s="3"/>
    </row>
    <row r="46" spans="1:12">
      <c r="A46" s="74">
        <v>330</v>
      </c>
      <c r="B46" s="75">
        <f t="shared" si="7"/>
        <v>16.232699999999998</v>
      </c>
      <c r="C46" s="76">
        <f t="shared" si="13"/>
        <v>2462.0136089999996</v>
      </c>
      <c r="D46" s="77">
        <f t="shared" si="8"/>
        <v>73.860408269999979</v>
      </c>
      <c r="E46" s="78">
        <f t="shared" si="9"/>
        <v>147.72081653999996</v>
      </c>
      <c r="F46" s="78">
        <f t="shared" si="10"/>
        <v>221.58122480999995</v>
      </c>
      <c r="G46" s="78">
        <f t="shared" si="11"/>
        <v>295.44163307999992</v>
      </c>
      <c r="H46" s="79">
        <f t="shared" si="12"/>
        <v>369.30204134999991</v>
      </c>
      <c r="I46" s="3"/>
      <c r="J46" s="3"/>
      <c r="K46" s="3"/>
      <c r="L46" s="3"/>
    </row>
    <row r="47" spans="1:12" ht="7.95" hidden="1" customHeight="1" thickBot="1">
      <c r="B47" s="29"/>
      <c r="D47" s="45"/>
      <c r="E47" s="45"/>
      <c r="F47" s="45"/>
      <c r="G47" s="45"/>
      <c r="H47" s="45"/>
      <c r="I47" s="3"/>
      <c r="J47" s="3"/>
      <c r="K47" s="3"/>
      <c r="L47" s="3"/>
    </row>
    <row r="48" spans="1:12">
      <c r="A48" s="27">
        <v>400</v>
      </c>
      <c r="B48" s="42">
        <f t="shared" ref="B48:B53" si="14">SUM($B$13*A48%)</f>
        <v>19.675999999999998</v>
      </c>
      <c r="C48" s="53">
        <f t="shared" ref="C48:C53" si="15">SUM(B48*151.67)</f>
        <v>2984.2589199999993</v>
      </c>
      <c r="D48" s="50">
        <f t="shared" ref="D48:D53" si="16">SUM(C48*$D$16)</f>
        <v>89.527767599999976</v>
      </c>
      <c r="E48" s="44">
        <f t="shared" ref="E48:E53" si="17">SUM(C48*$E$16)</f>
        <v>179.05553519999995</v>
      </c>
      <c r="F48" s="44">
        <f t="shared" ref="F48:F53" si="18">SUM(C48*$F$16)</f>
        <v>268.58330279999996</v>
      </c>
      <c r="G48" s="44">
        <f t="shared" ref="G48:G53" si="19">SUM(C48*$G$16)</f>
        <v>358.1110703999999</v>
      </c>
      <c r="H48" s="47">
        <f t="shared" ref="H48:H53" si="20">SUM(C48*$H$16)</f>
        <v>447.63883799999991</v>
      </c>
      <c r="I48" s="3"/>
      <c r="J48" s="3"/>
      <c r="K48" s="3"/>
      <c r="L48" s="3"/>
    </row>
    <row r="49" spans="1:14">
      <c r="A49" s="27">
        <v>430</v>
      </c>
      <c r="B49" s="42">
        <f t="shared" si="14"/>
        <v>21.151699999999998</v>
      </c>
      <c r="C49" s="53">
        <f t="shared" si="15"/>
        <v>3208.0783389999992</v>
      </c>
      <c r="D49" s="50">
        <f t="shared" si="16"/>
        <v>96.24235016999998</v>
      </c>
      <c r="E49" s="44">
        <f t="shared" si="17"/>
        <v>192.48470033999996</v>
      </c>
      <c r="F49" s="44">
        <f t="shared" si="18"/>
        <v>288.72705050999991</v>
      </c>
      <c r="G49" s="44">
        <f t="shared" si="19"/>
        <v>384.96940067999992</v>
      </c>
      <c r="H49" s="47">
        <f t="shared" si="20"/>
        <v>481.21175084999987</v>
      </c>
      <c r="I49" s="3"/>
      <c r="J49" s="3"/>
      <c r="K49" s="3"/>
      <c r="L49" s="3"/>
    </row>
    <row r="50" spans="1:14">
      <c r="A50" s="27">
        <v>470</v>
      </c>
      <c r="B50" s="42">
        <f t="shared" si="14"/>
        <v>23.119299999999999</v>
      </c>
      <c r="C50" s="53">
        <f t="shared" si="15"/>
        <v>3506.5042309999994</v>
      </c>
      <c r="D50" s="50">
        <f t="shared" si="16"/>
        <v>105.19512692999997</v>
      </c>
      <c r="E50" s="44">
        <f t="shared" si="17"/>
        <v>210.39025385999994</v>
      </c>
      <c r="F50" s="44">
        <f t="shared" si="18"/>
        <v>315.58538078999993</v>
      </c>
      <c r="G50" s="44">
        <f t="shared" si="19"/>
        <v>420.78050771999989</v>
      </c>
      <c r="H50" s="47">
        <f t="shared" si="20"/>
        <v>525.97563464999985</v>
      </c>
      <c r="I50" s="3"/>
      <c r="J50" s="3"/>
      <c r="K50" s="3"/>
      <c r="L50" s="3"/>
    </row>
    <row r="51" spans="1:14">
      <c r="A51" s="27">
        <v>500</v>
      </c>
      <c r="B51" s="42">
        <f t="shared" si="14"/>
        <v>24.594999999999999</v>
      </c>
      <c r="C51" s="53">
        <f t="shared" si="15"/>
        <v>3730.3236499999994</v>
      </c>
      <c r="D51" s="50">
        <f t="shared" si="16"/>
        <v>111.90970949999998</v>
      </c>
      <c r="E51" s="44">
        <f t="shared" si="17"/>
        <v>223.81941899999995</v>
      </c>
      <c r="F51" s="44">
        <f t="shared" si="18"/>
        <v>335.72912849999994</v>
      </c>
      <c r="G51" s="44">
        <f t="shared" si="19"/>
        <v>447.63883799999991</v>
      </c>
      <c r="H51" s="47">
        <f t="shared" si="20"/>
        <v>559.54854749999993</v>
      </c>
      <c r="I51" s="3"/>
      <c r="J51" s="3"/>
      <c r="K51" s="3"/>
      <c r="L51" s="3"/>
    </row>
    <row r="52" spans="1:14">
      <c r="A52" s="27">
        <v>600</v>
      </c>
      <c r="B52" s="42">
        <f t="shared" si="14"/>
        <v>29.513999999999996</v>
      </c>
      <c r="C52" s="53">
        <f t="shared" si="15"/>
        <v>4476.3883799999994</v>
      </c>
      <c r="D52" s="50">
        <f t="shared" si="16"/>
        <v>134.29165139999998</v>
      </c>
      <c r="E52" s="44">
        <f t="shared" si="17"/>
        <v>268.58330279999996</v>
      </c>
      <c r="F52" s="44">
        <f t="shared" si="18"/>
        <v>402.87495419999993</v>
      </c>
      <c r="G52" s="44">
        <f t="shared" si="19"/>
        <v>537.16660559999991</v>
      </c>
      <c r="H52" s="47">
        <f t="shared" si="20"/>
        <v>671.45825699999989</v>
      </c>
      <c r="I52" s="3"/>
      <c r="J52" s="3"/>
      <c r="K52" s="3"/>
      <c r="L52" s="3"/>
    </row>
    <row r="53" spans="1:14" ht="13.8" thickBot="1">
      <c r="A53" s="28">
        <v>800</v>
      </c>
      <c r="B53" s="43">
        <f t="shared" si="14"/>
        <v>39.351999999999997</v>
      </c>
      <c r="C53" s="54">
        <f t="shared" si="15"/>
        <v>5968.5178399999986</v>
      </c>
      <c r="D53" s="51">
        <f t="shared" si="16"/>
        <v>179.05553519999995</v>
      </c>
      <c r="E53" s="46">
        <f t="shared" si="17"/>
        <v>358.1110703999999</v>
      </c>
      <c r="F53" s="46">
        <f t="shared" si="18"/>
        <v>537.16660559999991</v>
      </c>
      <c r="G53" s="46">
        <f t="shared" si="19"/>
        <v>716.22214079999981</v>
      </c>
      <c r="H53" s="48">
        <f t="shared" si="20"/>
        <v>895.27767599999981</v>
      </c>
      <c r="I53" s="3"/>
      <c r="J53" s="3"/>
      <c r="K53" s="3"/>
      <c r="L53" s="3"/>
    </row>
    <row r="54" spans="1:14" ht="3" customHeight="1" thickTop="1">
      <c r="D54" s="3"/>
      <c r="E54" s="3"/>
      <c r="F54" s="3"/>
      <c r="G54" s="3"/>
      <c r="H54" s="3"/>
      <c r="I54" s="3"/>
      <c r="J54" s="3"/>
      <c r="K54" s="3"/>
      <c r="L54" s="3"/>
    </row>
    <row r="55" spans="1:14">
      <c r="D55" s="3"/>
      <c r="E55" s="3"/>
      <c r="F55" s="3"/>
      <c r="G55" s="3"/>
      <c r="H55" s="3"/>
      <c r="I55" s="3"/>
      <c r="J55" s="3"/>
      <c r="K55" s="3"/>
      <c r="L55" s="3"/>
    </row>
    <row r="56" spans="1:14" s="41" customFormat="1" ht="12.6" customHeight="1">
      <c r="A56" s="34" t="s">
        <v>12</v>
      </c>
      <c r="B56" s="35"/>
      <c r="C56" s="35"/>
      <c r="D56" s="36"/>
      <c r="E56" s="36"/>
      <c r="F56" s="36"/>
      <c r="G56" s="37"/>
      <c r="H56" s="38"/>
      <c r="I56" s="39"/>
      <c r="J56" s="39"/>
      <c r="K56" s="40"/>
      <c r="L56" s="40"/>
      <c r="M56" s="40"/>
      <c r="N56" s="40"/>
    </row>
    <row r="57" spans="1:14">
      <c r="D57" s="3"/>
      <c r="E57" s="3"/>
      <c r="F57" s="3"/>
      <c r="G57" s="3"/>
      <c r="H57" s="3"/>
      <c r="I57" s="3"/>
      <c r="J57" s="3"/>
      <c r="K57" s="3"/>
      <c r="L57" s="3"/>
    </row>
    <row r="58" spans="1:14">
      <c r="B58" s="73"/>
      <c r="C58" s="71"/>
      <c r="D58" s="71"/>
      <c r="E58" s="71"/>
      <c r="F58" s="71"/>
      <c r="G58" s="71"/>
      <c r="H58" s="71"/>
      <c r="I58" s="3"/>
      <c r="J58" s="3"/>
      <c r="K58" s="3"/>
      <c r="L58" s="3"/>
    </row>
    <row r="59" spans="1:14">
      <c r="B59" s="71"/>
      <c r="C59" s="71"/>
      <c r="D59" s="71"/>
      <c r="E59" s="71"/>
      <c r="F59" s="71"/>
      <c r="G59" s="71"/>
      <c r="H59" s="71"/>
      <c r="I59" s="3"/>
      <c r="J59" s="3"/>
      <c r="K59" s="3"/>
      <c r="L59" s="3"/>
    </row>
    <row r="60" spans="1:14">
      <c r="B60" s="71"/>
      <c r="C60" s="71"/>
      <c r="D60" s="71"/>
      <c r="E60" s="71"/>
      <c r="F60" s="71"/>
      <c r="G60" s="71"/>
      <c r="H60" s="71"/>
      <c r="I60" s="3"/>
      <c r="J60" s="3"/>
      <c r="K60" s="3"/>
      <c r="L60" s="3"/>
    </row>
    <row r="61" spans="1:14">
      <c r="B61" s="71"/>
      <c r="C61" s="71"/>
      <c r="D61" s="71"/>
      <c r="E61" s="71"/>
      <c r="F61" s="71"/>
      <c r="G61" s="71"/>
      <c r="H61" s="71"/>
      <c r="I61" s="3"/>
      <c r="J61" s="3"/>
      <c r="K61" s="3"/>
      <c r="L61" s="3"/>
    </row>
    <row r="62" spans="1:14">
      <c r="B62" s="71"/>
      <c r="C62" s="71"/>
      <c r="D62" s="71"/>
      <c r="E62" s="71"/>
      <c r="F62" s="71"/>
      <c r="G62" s="71"/>
      <c r="H62" s="71"/>
      <c r="I62" s="3"/>
      <c r="J62" s="3"/>
      <c r="K62" s="3"/>
      <c r="L62" s="3"/>
    </row>
    <row r="63" spans="1:14">
      <c r="B63" s="71"/>
      <c r="C63" s="71"/>
      <c r="D63" s="71"/>
      <c r="E63" s="71"/>
      <c r="F63" s="71"/>
      <c r="G63" s="71"/>
      <c r="H63" s="71"/>
      <c r="I63" s="3"/>
      <c r="J63" s="3"/>
      <c r="K63" s="3"/>
      <c r="L63" s="3"/>
    </row>
    <row r="64" spans="1:14">
      <c r="B64" s="71"/>
      <c r="C64" s="71"/>
      <c r="D64" s="71"/>
      <c r="E64" s="71"/>
      <c r="F64" s="71"/>
      <c r="G64" s="71"/>
      <c r="H64" s="71"/>
      <c r="I64" s="3"/>
      <c r="J64" s="3"/>
      <c r="K64" s="3"/>
      <c r="L64" s="3"/>
    </row>
    <row r="65" spans="2:12">
      <c r="B65" s="71"/>
      <c r="C65" s="71"/>
      <c r="D65" s="71"/>
      <c r="E65" s="71"/>
      <c r="F65" s="71"/>
      <c r="G65" s="71"/>
      <c r="H65" s="71"/>
      <c r="I65" s="3"/>
      <c r="J65" s="3"/>
      <c r="K65" s="3"/>
      <c r="L65" s="3"/>
    </row>
    <row r="66" spans="2:12">
      <c r="B66" s="73"/>
      <c r="C66" s="71"/>
      <c r="D66" s="72"/>
      <c r="E66" s="72"/>
      <c r="F66" s="72"/>
      <c r="G66" s="72"/>
      <c r="H66" s="72"/>
    </row>
  </sheetData>
  <mergeCells count="3">
    <mergeCell ref="A7:I7"/>
    <mergeCell ref="A5:I5"/>
    <mergeCell ref="A6:I6"/>
  </mergeCells>
  <phoneticPr fontId="0" type="noConversion"/>
  <printOptions horizontalCentered="1"/>
  <pageMargins left="0.59055118110236227" right="0.59055118110236227" top="0.78740157480314965" bottom="0.39370078740157483" header="0.59055118110236227" footer="0.59055118110236227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salaires</vt:lpstr>
      <vt:lpstr>salaires!Zone_d_impression</vt:lpstr>
    </vt:vector>
  </TitlesOfParts>
  <Company>F.S.P.F.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ZOBEIDE Patricia</dc:creator>
  <cp:lastModifiedBy>LISI Julien</cp:lastModifiedBy>
  <cp:lastPrinted>2022-12-23T08:48:24Z</cp:lastPrinted>
  <dcterms:created xsi:type="dcterms:W3CDTF">1999-06-17T08:41:42Z</dcterms:created>
  <dcterms:modified xsi:type="dcterms:W3CDTF">2022-12-23T08:48:25Z</dcterms:modified>
</cp:coreProperties>
</file>